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08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ремонт" sheetId="4" r:id="rId4"/>
  </sheets>
  <definedNames/>
  <calcPr fullCalcOnLoad="1"/>
</workbook>
</file>

<file path=xl/sharedStrings.xml><?xml version="1.0" encoding="utf-8"?>
<sst xmlns="http://schemas.openxmlformats.org/spreadsheetml/2006/main" count="432" uniqueCount="126">
  <si>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</si>
  <si>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</si>
  <si>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</si>
  <si>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</si>
  <si>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</si>
  <si>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</si>
  <si>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</si>
  <si>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</si>
  <si>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</si>
  <si>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</si>
  <si>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</si>
  <si>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</si>
  <si>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</si>
  <si>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</si>
  <si>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Котлостроительная</t>
  </si>
  <si>
    <t>01.10.2012 г.</t>
  </si>
  <si>
    <t>ИТОГО ПО ДОМУ</t>
  </si>
  <si>
    <t>Январь 2019 г</t>
  </si>
  <si>
    <t>Вид работ</t>
  </si>
  <si>
    <t>Место проведения работ</t>
  </si>
  <si>
    <t>Сумма</t>
  </si>
  <si>
    <t>Проверка технического состояния вентиляционных и дымовых каналов</t>
  </si>
  <si>
    <t>Котлостроительная 13</t>
  </si>
  <si>
    <t>кв.31,33,34,39,42,2,3,6,8,9,12,14,16,18</t>
  </si>
  <si>
    <t>Котлостроительная, 13</t>
  </si>
  <si>
    <t>кв.71,72,75,77,79,80,81,52,57,59,61,62,63,65,23,20,43,44,48,49,51</t>
  </si>
  <si>
    <t xml:space="preserve">Изготовление и установка поручней </t>
  </si>
  <si>
    <t>4-й подъезд (подвал)</t>
  </si>
  <si>
    <t>Смена трубопровода ф 25 мм (ЦО п/п)</t>
  </si>
  <si>
    <t>кв.17</t>
  </si>
  <si>
    <t>Смена трубопровода ф 110 мм (ЦК)</t>
  </si>
  <si>
    <t>кв.34,38,-42</t>
  </si>
  <si>
    <t>ремонт подъездного электроосвещения (установка фотореле) жилого дома</t>
  </si>
  <si>
    <t>1-й подъезд</t>
  </si>
  <si>
    <t>ИТОГО</t>
  </si>
  <si>
    <t>февраль 2019г.</t>
  </si>
  <si>
    <t>кв.30,69</t>
  </si>
  <si>
    <t>март 2019г.</t>
  </si>
  <si>
    <t xml:space="preserve">Установка дверного доводчика </t>
  </si>
  <si>
    <t>Подъезд №3</t>
  </si>
  <si>
    <t xml:space="preserve">Ремонт мягкой кровли отдельными местами в жилом 6-ти этажном доме </t>
  </si>
  <si>
    <t>кв.64</t>
  </si>
  <si>
    <t>Апрель 2019г.</t>
  </si>
  <si>
    <t>2-й подъезд</t>
  </si>
  <si>
    <t>ремонт балконных плит</t>
  </si>
  <si>
    <t>кв.69,70,73</t>
  </si>
  <si>
    <t>ремонт ж/б балконной плиты</t>
  </si>
  <si>
    <t>кв.40</t>
  </si>
  <si>
    <t>Установка зольной дверцы и дымового канала</t>
  </si>
  <si>
    <t>Благоустройство МКД (установка урн)</t>
  </si>
  <si>
    <t>благоустройство МКД (засыпка ямы)</t>
  </si>
  <si>
    <t>дворовой проезд</t>
  </si>
  <si>
    <t>Май 2019г.</t>
  </si>
  <si>
    <t xml:space="preserve">гидравлические испытания внутридомовой системы ЦО </t>
  </si>
  <si>
    <t>ремонт внутридомовой системы ЦО (подготовка к гидравлическому испытанию: ремонт задвижек, прочистка фильтров, грязевиков)</t>
  </si>
  <si>
    <t>смена водосточных труб</t>
  </si>
  <si>
    <t>устройство мусорного контейнера (лодочка-1шт) на территории двора жилого дома</t>
  </si>
  <si>
    <t xml:space="preserve">смена трубопровода ф 110,50 мм </t>
  </si>
  <si>
    <t>кв.55-59-63 ЦК</t>
  </si>
  <si>
    <t>Установка зольной дверцы.</t>
  </si>
  <si>
    <t>кв.21</t>
  </si>
  <si>
    <t xml:space="preserve">проверка технического состояния вентиляционных и дымовых каналов. </t>
  </si>
  <si>
    <t>кв.4,22,47</t>
  </si>
  <si>
    <t>кв.41</t>
  </si>
  <si>
    <t xml:space="preserve">кв.8,11,13,19,25,26,46,48,58,69, 82,84 </t>
  </si>
  <si>
    <t>Июнь 2019г.</t>
  </si>
  <si>
    <t xml:space="preserve">установка светильника </t>
  </si>
  <si>
    <t>1-подъезд (тамбур)</t>
  </si>
  <si>
    <t>Июль 2019г.</t>
  </si>
  <si>
    <t>Август 2019г.</t>
  </si>
  <si>
    <t>сентябрь 2019г.</t>
  </si>
  <si>
    <t>смена трубопровода ф 25,20 мм</t>
  </si>
  <si>
    <t>ЦО п/п(дополнительная, замена коренных кранов на подъездных стояках, 1,4-й подъезд, замена стояка в 4-м подъезде)</t>
  </si>
  <si>
    <t xml:space="preserve">смена трубопровода ф 25,20 мм </t>
  </si>
  <si>
    <t>1-4-й подъезд, ЦО п/п</t>
  </si>
  <si>
    <t>октябрь 2019г.</t>
  </si>
  <si>
    <t>обследование вентиляционного канала с помощью видеоаппаратуры, устройство отверстия, прочистка</t>
  </si>
  <si>
    <t>кв.72</t>
  </si>
  <si>
    <t>смена эл.счетчиков в квартире ж/д</t>
  </si>
  <si>
    <t>кв.82</t>
  </si>
  <si>
    <t>ноябрь 2019г.</t>
  </si>
  <si>
    <t>кв.2,4,7,8,11,12,14,18,19,20,25,26,31,32,33,40,43,44,45</t>
  </si>
  <si>
    <t>кв.35,41,42,46,47,49,54,57,58,59,61,62,66,71,73,79,80,81,82,83,84</t>
  </si>
  <si>
    <t>6 стояков</t>
  </si>
  <si>
    <t>декабрь 2019г.</t>
  </si>
  <si>
    <t>Работы по аварийному ремонту общего имущества МКД с января по декабрь  2019г.</t>
  </si>
  <si>
    <t xml:space="preserve">ремонт мягкой кровли отдельными местами (в местах примыкания) на ж/д </t>
  </si>
  <si>
    <t>смена эл.счетчиков ИПУ в квартире ж/д</t>
  </si>
  <si>
    <t>ВСЕГО</t>
  </si>
  <si>
    <t>Январь 2019 г.</t>
  </si>
  <si>
    <t>погрузка и вывоз мусора</t>
  </si>
  <si>
    <t>техническое обслуживание УУТЭ</t>
  </si>
  <si>
    <t>ЦО</t>
  </si>
  <si>
    <t>техническое обслуживание ОПУЭ</t>
  </si>
  <si>
    <t xml:space="preserve">обходы и осмотры инженерных коммуникаций  </t>
  </si>
  <si>
    <t>апрель 2019г.</t>
  </si>
  <si>
    <t>благоустройство придомовой территории (окраска деревьев)</t>
  </si>
  <si>
    <t>Закрытие отопительного периода(слив воды из системы)</t>
  </si>
  <si>
    <t>смена щеколды дверной в подъезде ж/д</t>
  </si>
  <si>
    <t>май 2019г.</t>
  </si>
  <si>
    <t>дезинсекция подвальных помещений</t>
  </si>
  <si>
    <t>проверка электросчетчиков</t>
  </si>
  <si>
    <t>ремонт электроосвещения (смена лампы)жилого дома в МОП</t>
  </si>
  <si>
    <t>МОП 3-й подъезд 6-й этаж, 1-й подъезд тамбур</t>
  </si>
  <si>
    <t>июнь 2019г.</t>
  </si>
  <si>
    <t>окраска труб газопровода ж/д</t>
  </si>
  <si>
    <t>благоустройство придомовой территории (ремонт и окраска лавочек -8шт)</t>
  </si>
  <si>
    <t xml:space="preserve">Окраска подъездных входных дверей </t>
  </si>
  <si>
    <t>кв.1,2,3,4</t>
  </si>
  <si>
    <t>смена датчика движения</t>
  </si>
  <si>
    <t>установка табличек «УК» на жилом доме</t>
  </si>
  <si>
    <t>благоустройство МКД (ремонт бельевой стойки)</t>
  </si>
  <si>
    <t>ремонт электроосвещения (смена ламп светодиодных)</t>
  </si>
  <si>
    <t>1-й подъезд, тамбур</t>
  </si>
  <si>
    <t>регулировка кодового замка</t>
  </si>
  <si>
    <t>3-й подъезд</t>
  </si>
  <si>
    <t>покос придомовой территории</t>
  </si>
  <si>
    <t xml:space="preserve">установка табличек «УК» </t>
  </si>
  <si>
    <t>4-й подъезд</t>
  </si>
  <si>
    <t>ремонт электроосвещения (смена ламп светодиодных, светильников)</t>
  </si>
  <si>
    <t>1-й подъезд тамбур</t>
  </si>
  <si>
    <t xml:space="preserve">ремонт электроосвещения (смена ламп светодиодных )  </t>
  </si>
  <si>
    <t>3-й подъезд 6-й этаж</t>
  </si>
  <si>
    <t xml:space="preserve">подготовка к запуску системы ЦО в ж/д </t>
  </si>
  <si>
    <t>Наименование работ</t>
  </si>
  <si>
    <t>Стоимость,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</si>
</sst>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0" fillId="36" borderId="10" xfId="0" applyNumberFormat="1" applyFont="1" applyFill="1" applyBorder="1" applyAlignment="1">
      <alignment horizontal="center" wrapText="1"/>
    </xf>
    <xf numFmtId="0" fontId="10" fillId="36" borderId="10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justify"/>
    </xf>
    <xf numFmtId="0" fontId="11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0" fillId="0" borderId="0" xfId="0" applyAlignment="1">
      <alignment wrapText="1"/>
    </xf>
    <xf numFmtId="0" fontId="8" fillId="35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Border="1" applyAlignment="1">
      <alignment horizontal="justify" wrapText="1"/>
    </xf>
    <xf numFmtId="0" fontId="1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7" fillId="36" borderId="10" xfId="0" applyNumberFormat="1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2" fillId="0" borderId="10" xfId="0" applyNumberFormat="1" applyFont="1" applyBorder="1" applyAlignment="1">
      <alignment horizontal="justify" wrapText="1"/>
    </xf>
    <xf numFmtId="0" fontId="12" fillId="0" borderId="10" xfId="0" applyFont="1" applyBorder="1" applyAlignment="1">
      <alignment horizontal="justify" wrapText="1"/>
    </xf>
    <xf numFmtId="0" fontId="11" fillId="35" borderId="0" xfId="0" applyFont="1" applyFill="1" applyAlignment="1">
      <alignment horizontal="center" wrapText="1"/>
    </xf>
    <xf numFmtId="0" fontId="3" fillId="37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9" borderId="10" xfId="0" applyNumberFormat="1" applyFont="1" applyFill="1" applyBorder="1" applyAlignment="1">
      <alignment horizontal="center"/>
    </xf>
    <xf numFmtId="49" fontId="6" fillId="39" borderId="10" xfId="0" applyNumberFormat="1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B8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5">
      <selection activeCell="E6" sqref="E6:K6"/>
    </sheetView>
  </sheetViews>
  <sheetFormatPr defaultColWidth="11.57421875" defaultRowHeight="12.75"/>
  <cols>
    <col min="1" max="1" width="8.421875" style="0" customWidth="1"/>
    <col min="2" max="2" width="28.28125" style="0" customWidth="1"/>
    <col min="3" max="3" width="11.57421875" style="0" customWidth="1"/>
    <col min="4" max="4" width="37.140625" style="0" customWidth="1"/>
    <col min="5" max="5" width="18.28125" style="0" customWidth="1"/>
    <col min="6" max="6" width="14.8515625" style="0" customWidth="1"/>
    <col min="7" max="7" width="19.57421875" style="0" customWidth="1"/>
    <col min="8" max="8" width="14.28125" style="0" customWidth="1"/>
    <col min="9" max="9" width="20.57421875" style="0" customWidth="1"/>
    <col min="10" max="10" width="16.00390625" style="0" customWidth="1"/>
    <col min="11" max="11" width="21.00390625" style="0" customWidth="1"/>
    <col min="12" max="12" width="19.7109375" style="0" customWidth="1"/>
  </cols>
  <sheetData>
    <row r="1" spans="1:12" ht="18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51" t="s">
        <v>1</v>
      </c>
      <c r="B3" s="52" t="s">
        <v>2</v>
      </c>
      <c r="C3" s="52"/>
      <c r="D3" s="53" t="s">
        <v>3</v>
      </c>
      <c r="E3" s="54" t="s">
        <v>4</v>
      </c>
      <c r="F3" s="54" t="s">
        <v>5</v>
      </c>
      <c r="G3" s="53" t="s">
        <v>6</v>
      </c>
      <c r="H3" s="53" t="s">
        <v>7</v>
      </c>
      <c r="I3" s="53" t="s">
        <v>8</v>
      </c>
      <c r="J3" s="54" t="s">
        <v>9</v>
      </c>
      <c r="K3" s="54" t="s">
        <v>10</v>
      </c>
      <c r="L3" s="54" t="s">
        <v>11</v>
      </c>
    </row>
    <row r="4" spans="1:12" ht="30.75" customHeight="1">
      <c r="A4" s="51"/>
      <c r="B4" s="4" t="s">
        <v>12</v>
      </c>
      <c r="C4" s="4" t="s">
        <v>13</v>
      </c>
      <c r="D4" s="53"/>
      <c r="E4" s="53"/>
      <c r="F4" s="54"/>
      <c r="G4" s="53"/>
      <c r="H4" s="53"/>
      <c r="I4" s="53"/>
      <c r="J4" s="53"/>
      <c r="K4" s="53"/>
      <c r="L4" s="54"/>
    </row>
    <row r="5" spans="1:12" ht="15.75">
      <c r="A5" s="5">
        <v>30</v>
      </c>
      <c r="B5" s="6" t="s">
        <v>14</v>
      </c>
      <c r="C5" s="6">
        <v>13</v>
      </c>
      <c r="D5" s="5"/>
      <c r="E5" s="5"/>
      <c r="F5" s="5"/>
      <c r="G5" s="5"/>
      <c r="H5" s="5"/>
      <c r="I5" s="5"/>
      <c r="J5" s="5"/>
      <c r="K5" s="5"/>
      <c r="L5" s="7" t="s">
        <v>15</v>
      </c>
    </row>
    <row r="6" spans="1:12" ht="15.75">
      <c r="A6" s="5"/>
      <c r="B6" s="55" t="s">
        <v>16</v>
      </c>
      <c r="C6" s="55"/>
      <c r="D6" s="55"/>
      <c r="E6">
        <v>61620.685</v>
      </c>
      <c r="F6">
        <v>-151149.775</v>
      </c>
      <c r="G6">
        <v>1172269.4</v>
      </c>
      <c r="H6">
        <v>1133504.64</v>
      </c>
      <c r="I6">
        <v>1043928.94</v>
      </c>
      <c r="J6">
        <v>-61574.07</v>
      </c>
      <c r="K6">
        <v>100385.45</v>
      </c>
      <c r="L6" s="9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zoomScale="80" zoomScaleNormal="80" zoomScalePageLayoutView="0" workbookViewId="0" topLeftCell="A85">
      <selection activeCell="E101" sqref="E101"/>
    </sheetView>
  </sheetViews>
  <sheetFormatPr defaultColWidth="11.57421875" defaultRowHeight="12.75"/>
  <cols>
    <col min="1" max="1" width="9.28125" style="0" customWidth="1"/>
    <col min="2" max="2" width="38.140625" style="0" customWidth="1"/>
    <col min="3" max="3" width="29.57421875" style="0" customWidth="1"/>
    <col min="4" max="4" width="34.8515625" style="0" customWidth="1"/>
    <col min="5" max="5" width="15.00390625" style="0" customWidth="1"/>
  </cols>
  <sheetData>
    <row r="1" spans="1:5" ht="18">
      <c r="A1" s="56" t="s">
        <v>17</v>
      </c>
      <c r="B1" s="56"/>
      <c r="C1" s="56"/>
      <c r="D1" s="56"/>
      <c r="E1" s="56"/>
    </row>
    <row r="2" spans="1:5" ht="15.75">
      <c r="A2" s="10" t="s">
        <v>1</v>
      </c>
      <c r="B2" s="11" t="s">
        <v>18</v>
      </c>
      <c r="C2" s="11" t="s">
        <v>2</v>
      </c>
      <c r="D2" s="11" t="s">
        <v>19</v>
      </c>
      <c r="E2" s="11" t="s">
        <v>20</v>
      </c>
    </row>
    <row r="3" spans="1:5" ht="45.75" customHeight="1">
      <c r="A3" s="12">
        <v>1</v>
      </c>
      <c r="B3" s="13" t="s">
        <v>21</v>
      </c>
      <c r="C3" s="13" t="s">
        <v>22</v>
      </c>
      <c r="D3" s="13" t="s">
        <v>23</v>
      </c>
      <c r="E3" s="13">
        <f>5969.6</f>
        <v>5969.6</v>
      </c>
    </row>
    <row r="4" spans="1:5" ht="43.5" customHeight="1">
      <c r="A4" s="12">
        <v>2</v>
      </c>
      <c r="B4" s="13" t="s">
        <v>21</v>
      </c>
      <c r="C4" s="14" t="s">
        <v>24</v>
      </c>
      <c r="D4" s="13" t="s">
        <v>25</v>
      </c>
      <c r="E4" s="14">
        <f>8663.2</f>
        <v>8663.2</v>
      </c>
    </row>
    <row r="5" spans="1:5" ht="28.5">
      <c r="A5" s="12">
        <v>3</v>
      </c>
      <c r="B5" s="13" t="s">
        <v>26</v>
      </c>
      <c r="C5" s="14" t="s">
        <v>24</v>
      </c>
      <c r="D5" s="13" t="s">
        <v>27</v>
      </c>
      <c r="E5" s="14">
        <f>3176.81</f>
        <v>3176.81</v>
      </c>
    </row>
    <row r="6" spans="1:5" ht="28.5">
      <c r="A6" s="12">
        <v>4</v>
      </c>
      <c r="B6" s="13" t="s">
        <v>28</v>
      </c>
      <c r="C6" s="14" t="s">
        <v>22</v>
      </c>
      <c r="D6" s="13" t="s">
        <v>29</v>
      </c>
      <c r="E6" s="14">
        <f>4993.96</f>
        <v>4993.96</v>
      </c>
    </row>
    <row r="7" spans="1:5" ht="28.5">
      <c r="A7" s="12">
        <v>5</v>
      </c>
      <c r="B7" s="13" t="s">
        <v>30</v>
      </c>
      <c r="C7" s="14" t="s">
        <v>22</v>
      </c>
      <c r="D7" s="13" t="s">
        <v>31</v>
      </c>
      <c r="E7" s="14">
        <f>10310.88</f>
        <v>10310.88</v>
      </c>
    </row>
    <row r="8" spans="1:5" ht="42.75">
      <c r="A8" s="12">
        <v>6</v>
      </c>
      <c r="B8" s="13" t="s">
        <v>32</v>
      </c>
      <c r="C8" s="14" t="s">
        <v>22</v>
      </c>
      <c r="D8" s="13" t="s">
        <v>33</v>
      </c>
      <c r="E8" s="14">
        <f>1011.65</f>
        <v>1011.65</v>
      </c>
    </row>
    <row r="9" spans="1:5" ht="15">
      <c r="A9" s="15"/>
      <c r="B9" s="15" t="s">
        <v>34</v>
      </c>
      <c r="C9" s="15"/>
      <c r="D9" s="15"/>
      <c r="E9" s="15">
        <f>E3+E4+E5+E6+E7+E8</f>
        <v>34126.1</v>
      </c>
    </row>
    <row r="10" spans="1:5" s="17" customFormat="1" ht="15">
      <c r="A10" s="16"/>
      <c r="B10" s="16"/>
      <c r="C10" s="16"/>
      <c r="D10" s="16"/>
      <c r="E10" s="16"/>
    </row>
    <row r="11" spans="1:5" ht="18">
      <c r="A11" s="56" t="s">
        <v>35</v>
      </c>
      <c r="B11" s="56"/>
      <c r="C11" s="56"/>
      <c r="D11" s="56"/>
      <c r="E11" s="56"/>
    </row>
    <row r="12" spans="1:5" ht="15.75">
      <c r="A12" s="10" t="s">
        <v>1</v>
      </c>
      <c r="B12" s="11" t="s">
        <v>18</v>
      </c>
      <c r="C12" s="11" t="s">
        <v>2</v>
      </c>
      <c r="D12" s="11" t="s">
        <v>19</v>
      </c>
      <c r="E12" s="11" t="s">
        <v>20</v>
      </c>
    </row>
    <row r="13" spans="1:5" ht="42.75">
      <c r="A13" s="18">
        <v>1</v>
      </c>
      <c r="B13" s="13" t="s">
        <v>21</v>
      </c>
      <c r="C13" s="13" t="s">
        <v>22</v>
      </c>
      <c r="D13" s="13" t="s">
        <v>36</v>
      </c>
      <c r="E13" s="13">
        <f>1352</f>
        <v>1352</v>
      </c>
    </row>
    <row r="14" spans="1:5" ht="14.25">
      <c r="A14" s="18">
        <v>2</v>
      </c>
      <c r="B14" s="19"/>
      <c r="C14" s="13"/>
      <c r="D14" s="13"/>
      <c r="E14" s="13"/>
    </row>
    <row r="15" spans="1:5" ht="14.25">
      <c r="A15" s="18">
        <v>3</v>
      </c>
      <c r="B15" s="18"/>
      <c r="C15" s="18"/>
      <c r="D15" s="18"/>
      <c r="E15" s="18"/>
    </row>
    <row r="16" spans="1:5" ht="15">
      <c r="A16" s="15"/>
      <c r="B16" s="15" t="s">
        <v>34</v>
      </c>
      <c r="C16" s="15"/>
      <c r="D16" s="15"/>
      <c r="E16" s="15">
        <f>E14+E13+E15</f>
        <v>1352</v>
      </c>
    </row>
    <row r="17" spans="1:5" s="17" customFormat="1" ht="15">
      <c r="A17" s="16"/>
      <c r="B17" s="16"/>
      <c r="C17" s="16"/>
      <c r="D17" s="16"/>
      <c r="E17" s="16"/>
    </row>
    <row r="18" spans="1:5" ht="18">
      <c r="A18" s="57" t="s">
        <v>37</v>
      </c>
      <c r="B18" s="57"/>
      <c r="C18" s="57"/>
      <c r="D18" s="57"/>
      <c r="E18" s="57"/>
    </row>
    <row r="19" spans="1:5" ht="15.75">
      <c r="A19" s="10" t="s">
        <v>1</v>
      </c>
      <c r="B19" s="11" t="s">
        <v>18</v>
      </c>
      <c r="C19" s="11" t="s">
        <v>2</v>
      </c>
      <c r="D19" s="11" t="s">
        <v>19</v>
      </c>
      <c r="E19" s="11" t="s">
        <v>20</v>
      </c>
    </row>
    <row r="20" spans="1:5" ht="14.25">
      <c r="A20" s="18">
        <v>1</v>
      </c>
      <c r="B20" s="13" t="s">
        <v>38</v>
      </c>
      <c r="C20" s="13" t="s">
        <v>22</v>
      </c>
      <c r="D20" s="13" t="s">
        <v>39</v>
      </c>
      <c r="E20" s="13">
        <f>3063.94</f>
        <v>3063.94</v>
      </c>
    </row>
    <row r="21" spans="1:5" ht="44.25" customHeight="1">
      <c r="A21" s="18">
        <v>2</v>
      </c>
      <c r="B21" s="13" t="s">
        <v>40</v>
      </c>
      <c r="C21" s="14" t="s">
        <v>24</v>
      </c>
      <c r="D21" s="13" t="s">
        <v>41</v>
      </c>
      <c r="E21" s="14">
        <f>30299.49</f>
        <v>30299.49</v>
      </c>
    </row>
    <row r="22" spans="1:5" ht="14.25">
      <c r="A22" s="18">
        <v>3</v>
      </c>
      <c r="B22" s="13"/>
      <c r="C22" s="14" t="s">
        <v>24</v>
      </c>
      <c r="D22" s="13"/>
      <c r="E22" s="14"/>
    </row>
    <row r="23" spans="1:5" ht="14.25">
      <c r="A23" s="18">
        <v>4</v>
      </c>
      <c r="B23" s="13"/>
      <c r="C23" s="13"/>
      <c r="D23" s="13"/>
      <c r="E23" s="13"/>
    </row>
    <row r="24" spans="1:5" ht="15">
      <c r="A24" s="15"/>
      <c r="B24" s="15" t="s">
        <v>34</v>
      </c>
      <c r="C24" s="15"/>
      <c r="D24" s="15"/>
      <c r="E24" s="15">
        <f>E20+E21+E22+E23</f>
        <v>33363.43</v>
      </c>
    </row>
    <row r="26" spans="1:5" ht="18">
      <c r="A26" s="57" t="s">
        <v>42</v>
      </c>
      <c r="B26" s="57"/>
      <c r="C26" s="57"/>
      <c r="D26" s="57"/>
      <c r="E26" s="57"/>
    </row>
    <row r="27" spans="1:5" ht="15.75">
      <c r="A27" s="10" t="s">
        <v>1</v>
      </c>
      <c r="B27" s="11" t="s">
        <v>18</v>
      </c>
      <c r="C27" s="11" t="s">
        <v>2</v>
      </c>
      <c r="D27" s="11" t="s">
        <v>19</v>
      </c>
      <c r="E27" s="11" t="s">
        <v>20</v>
      </c>
    </row>
    <row r="28" spans="1:5" ht="14.25">
      <c r="A28" s="18">
        <v>1</v>
      </c>
      <c r="B28" s="13" t="s">
        <v>38</v>
      </c>
      <c r="C28" s="13" t="s">
        <v>22</v>
      </c>
      <c r="D28" s="13" t="s">
        <v>43</v>
      </c>
      <c r="E28" s="13">
        <v>2281.25</v>
      </c>
    </row>
    <row r="29" spans="1:5" ht="14.25">
      <c r="A29" s="18">
        <v>2</v>
      </c>
      <c r="B29" s="13" t="s">
        <v>44</v>
      </c>
      <c r="C29" s="13" t="s">
        <v>22</v>
      </c>
      <c r="D29" s="13" t="s">
        <v>45</v>
      </c>
      <c r="E29" s="13">
        <v>30202.66</v>
      </c>
    </row>
    <row r="30" spans="1:5" ht="14.25">
      <c r="A30" s="18">
        <v>3</v>
      </c>
      <c r="B30" s="13" t="s">
        <v>46</v>
      </c>
      <c r="C30" s="14" t="s">
        <v>24</v>
      </c>
      <c r="D30" s="13" t="s">
        <v>47</v>
      </c>
      <c r="E30" s="14">
        <v>48571.96</v>
      </c>
    </row>
    <row r="31" spans="1:5" ht="28.5">
      <c r="A31" s="20">
        <v>4</v>
      </c>
      <c r="B31" s="13" t="s">
        <v>48</v>
      </c>
      <c r="C31" s="14" t="s">
        <v>24</v>
      </c>
      <c r="D31" s="13" t="s">
        <v>41</v>
      </c>
      <c r="E31" s="14">
        <v>1310.4</v>
      </c>
    </row>
    <row r="32" spans="1:5" ht="28.5">
      <c r="A32" s="20">
        <v>5</v>
      </c>
      <c r="B32" s="13" t="s">
        <v>49</v>
      </c>
      <c r="C32" s="13" t="s">
        <v>22</v>
      </c>
      <c r="D32" s="13"/>
      <c r="E32" s="13">
        <v>5828.16</v>
      </c>
    </row>
    <row r="33" spans="1:5" ht="28.5">
      <c r="A33" s="20">
        <v>6</v>
      </c>
      <c r="B33" s="13" t="s">
        <v>50</v>
      </c>
      <c r="C33" s="13" t="s">
        <v>22</v>
      </c>
      <c r="D33" s="13" t="s">
        <v>51</v>
      </c>
      <c r="E33" s="13">
        <v>3811.05</v>
      </c>
    </row>
    <row r="34" spans="1:5" ht="15">
      <c r="A34" s="15"/>
      <c r="B34" s="15" t="s">
        <v>34</v>
      </c>
      <c r="C34" s="15"/>
      <c r="D34" s="15"/>
      <c r="E34" s="15">
        <f>SUM(E28:E33)</f>
        <v>92005.48</v>
      </c>
    </row>
    <row r="35" spans="1:5" ht="18">
      <c r="A35" s="57" t="s">
        <v>52</v>
      </c>
      <c r="B35" s="57"/>
      <c r="C35" s="57"/>
      <c r="D35" s="57"/>
      <c r="E35" s="57"/>
    </row>
    <row r="36" spans="1:5" ht="15.75">
      <c r="A36" s="10" t="s">
        <v>1</v>
      </c>
      <c r="B36" s="11" t="s">
        <v>18</v>
      </c>
      <c r="C36" s="11" t="s">
        <v>2</v>
      </c>
      <c r="D36" s="11" t="s">
        <v>19</v>
      </c>
      <c r="E36" s="11" t="s">
        <v>20</v>
      </c>
    </row>
    <row r="37" spans="1:5" ht="28.5">
      <c r="A37" s="18">
        <v>1</v>
      </c>
      <c r="B37" s="21" t="s">
        <v>53</v>
      </c>
      <c r="C37" s="13" t="s">
        <v>22</v>
      </c>
      <c r="D37" s="13"/>
      <c r="E37" s="13">
        <v>24923.06</v>
      </c>
    </row>
    <row r="38" spans="1:5" ht="67.5" customHeight="1">
      <c r="A38" s="18">
        <v>2</v>
      </c>
      <c r="B38" s="22" t="s">
        <v>54</v>
      </c>
      <c r="C38" s="14" t="s">
        <v>24</v>
      </c>
      <c r="D38" s="13"/>
      <c r="E38" s="14">
        <v>2446.55</v>
      </c>
    </row>
    <row r="39" spans="1:5" ht="14.25">
      <c r="A39" s="18">
        <v>3</v>
      </c>
      <c r="B39" s="13" t="s">
        <v>55</v>
      </c>
      <c r="C39" s="13" t="s">
        <v>22</v>
      </c>
      <c r="D39" s="13"/>
      <c r="E39" s="13">
        <v>4341.05</v>
      </c>
    </row>
    <row r="40" spans="1:5" ht="42.75">
      <c r="A40" s="18">
        <v>4</v>
      </c>
      <c r="B40" s="13" t="s">
        <v>56</v>
      </c>
      <c r="C40" s="13" t="s">
        <v>22</v>
      </c>
      <c r="D40" s="13"/>
      <c r="E40" s="13">
        <v>20957.56</v>
      </c>
    </row>
    <row r="41" spans="1:5" ht="14.25">
      <c r="A41" s="18">
        <v>5</v>
      </c>
      <c r="B41" s="13" t="s">
        <v>57</v>
      </c>
      <c r="C41" s="13" t="s">
        <v>22</v>
      </c>
      <c r="D41" s="13" t="s">
        <v>58</v>
      </c>
      <c r="E41" s="13">
        <v>8905.64</v>
      </c>
    </row>
    <row r="42" spans="1:5" ht="14.25">
      <c r="A42" s="18">
        <v>6</v>
      </c>
      <c r="B42" s="13" t="s">
        <v>59</v>
      </c>
      <c r="C42" s="13" t="s">
        <v>22</v>
      </c>
      <c r="D42" s="13" t="s">
        <v>60</v>
      </c>
      <c r="E42" s="13">
        <v>1861.6</v>
      </c>
    </row>
    <row r="43" spans="1:5" ht="42.75">
      <c r="A43" s="18">
        <v>7</v>
      </c>
      <c r="B43" s="13" t="s">
        <v>61</v>
      </c>
      <c r="C43" s="13" t="s">
        <v>22</v>
      </c>
      <c r="D43" s="13" t="s">
        <v>62</v>
      </c>
      <c r="E43" s="13">
        <v>1736.8</v>
      </c>
    </row>
    <row r="44" spans="1:5" ht="14.25">
      <c r="A44" s="18">
        <v>8</v>
      </c>
      <c r="B44" s="13" t="s">
        <v>59</v>
      </c>
      <c r="C44" s="13" t="s">
        <v>22</v>
      </c>
      <c r="D44" s="13" t="s">
        <v>63</v>
      </c>
      <c r="E44" s="13">
        <v>1830.4</v>
      </c>
    </row>
    <row r="45" spans="1:5" ht="42.75">
      <c r="A45" s="18">
        <v>9</v>
      </c>
      <c r="B45" s="13" t="s">
        <v>61</v>
      </c>
      <c r="C45" s="13" t="s">
        <v>22</v>
      </c>
      <c r="D45" s="13" t="s">
        <v>64</v>
      </c>
      <c r="E45" s="13">
        <v>5200</v>
      </c>
    </row>
    <row r="46" spans="1:5" ht="15">
      <c r="A46" s="15"/>
      <c r="B46" s="15" t="s">
        <v>34</v>
      </c>
      <c r="C46" s="15"/>
      <c r="D46" s="15"/>
      <c r="E46" s="15">
        <f>SUM(E37:E45)</f>
        <v>72202.66</v>
      </c>
    </row>
    <row r="47" spans="1:5" s="17" customFormat="1" ht="15">
      <c r="A47" s="16"/>
      <c r="B47" s="16"/>
      <c r="C47" s="16"/>
      <c r="D47" s="16"/>
      <c r="E47" s="16"/>
    </row>
    <row r="48" spans="1:5" ht="18">
      <c r="A48" s="57" t="s">
        <v>65</v>
      </c>
      <c r="B48" s="57"/>
      <c r="C48" s="57"/>
      <c r="D48" s="57"/>
      <c r="E48" s="57"/>
    </row>
    <row r="49" spans="1:5" ht="15.75">
      <c r="A49" s="10" t="s">
        <v>1</v>
      </c>
      <c r="B49" s="11" t="s">
        <v>18</v>
      </c>
      <c r="C49" s="11" t="s">
        <v>2</v>
      </c>
      <c r="D49" s="11" t="s">
        <v>19</v>
      </c>
      <c r="E49" s="11" t="s">
        <v>20</v>
      </c>
    </row>
    <row r="50" spans="1:5" ht="21" customHeight="1">
      <c r="A50" s="18">
        <v>1</v>
      </c>
      <c r="B50" s="13" t="s">
        <v>66</v>
      </c>
      <c r="C50" s="13" t="s">
        <v>22</v>
      </c>
      <c r="D50" s="13" t="s">
        <v>67</v>
      </c>
      <c r="E50" s="13">
        <f>1418.51</f>
        <v>1418.51</v>
      </c>
    </row>
    <row r="51" spans="1:5" ht="14.25">
      <c r="A51" s="18">
        <v>2</v>
      </c>
      <c r="B51" s="23"/>
      <c r="C51" s="24" t="s">
        <v>24</v>
      </c>
      <c r="D51" s="23"/>
      <c r="E51" s="24"/>
    </row>
    <row r="52" spans="1:5" ht="14.25">
      <c r="A52" s="18">
        <v>3</v>
      </c>
      <c r="B52" s="13"/>
      <c r="C52" s="13"/>
      <c r="D52" s="13"/>
      <c r="E52" s="13"/>
    </row>
    <row r="53" spans="1:5" ht="14.25">
      <c r="A53" s="18">
        <v>4</v>
      </c>
      <c r="B53" s="13"/>
      <c r="C53" s="13"/>
      <c r="D53" s="13"/>
      <c r="E53" s="13"/>
    </row>
    <row r="54" spans="1:5" ht="15">
      <c r="A54" s="15"/>
      <c r="B54" s="15" t="s">
        <v>34</v>
      </c>
      <c r="C54" s="15"/>
      <c r="D54" s="15"/>
      <c r="E54" s="15">
        <f>E50+E51+E52+E53</f>
        <v>1418.51</v>
      </c>
    </row>
    <row r="55" spans="1:5" s="17" customFormat="1" ht="15">
      <c r="A55" s="16"/>
      <c r="B55" s="16"/>
      <c r="C55" s="16"/>
      <c r="D55" s="16"/>
      <c r="E55" s="16"/>
    </row>
    <row r="56" spans="1:5" ht="18">
      <c r="A56" s="57" t="s">
        <v>68</v>
      </c>
      <c r="B56" s="57"/>
      <c r="C56" s="57"/>
      <c r="D56" s="57"/>
      <c r="E56" s="57"/>
    </row>
    <row r="57" spans="1:5" ht="15.75">
      <c r="A57" s="10" t="s">
        <v>1</v>
      </c>
      <c r="B57" s="11" t="s">
        <v>18</v>
      </c>
      <c r="C57" s="11" t="s">
        <v>2</v>
      </c>
      <c r="D57" s="11" t="s">
        <v>19</v>
      </c>
      <c r="E57" s="11" t="s">
        <v>20</v>
      </c>
    </row>
    <row r="58" spans="1:5" ht="14.25">
      <c r="A58" s="18">
        <v>1</v>
      </c>
      <c r="B58" s="13"/>
      <c r="C58" s="14" t="s">
        <v>24</v>
      </c>
      <c r="D58" s="13"/>
      <c r="E58" s="14"/>
    </row>
    <row r="59" spans="1:5" ht="14.25">
      <c r="A59" s="18"/>
      <c r="B59" s="13"/>
      <c r="C59" s="14" t="s">
        <v>24</v>
      </c>
      <c r="D59" s="13"/>
      <c r="E59" s="14"/>
    </row>
    <row r="60" spans="1:5" ht="14.25">
      <c r="A60" s="18"/>
      <c r="B60" s="13"/>
      <c r="C60" s="14" t="s">
        <v>22</v>
      </c>
      <c r="D60" s="13"/>
      <c r="E60" s="14"/>
    </row>
    <row r="61" spans="1:5" ht="14.25">
      <c r="A61" s="18"/>
      <c r="B61" s="13"/>
      <c r="C61" s="14" t="s">
        <v>24</v>
      </c>
      <c r="D61" s="13"/>
      <c r="E61" s="14"/>
    </row>
    <row r="62" spans="1:5" ht="15">
      <c r="A62" s="15"/>
      <c r="B62" s="15" t="s">
        <v>34</v>
      </c>
      <c r="C62" s="15"/>
      <c r="D62" s="15"/>
      <c r="E62" s="15">
        <f>E58+E59+E60+E61</f>
        <v>0</v>
      </c>
    </row>
    <row r="63" spans="1:5" ht="15">
      <c r="A63" s="25"/>
      <c r="B63" s="25"/>
      <c r="C63" s="25"/>
      <c r="D63" s="25"/>
      <c r="E63" s="25"/>
    </row>
    <row r="64" spans="1:5" ht="18">
      <c r="A64" s="57" t="s">
        <v>69</v>
      </c>
      <c r="B64" s="57"/>
      <c r="C64" s="57"/>
      <c r="D64" s="57"/>
      <c r="E64" s="57"/>
    </row>
    <row r="65" spans="1:5" ht="15.75">
      <c r="A65" s="10" t="s">
        <v>1</v>
      </c>
      <c r="B65" s="11" t="s">
        <v>18</v>
      </c>
      <c r="C65" s="11" t="s">
        <v>2</v>
      </c>
      <c r="D65" s="11" t="s">
        <v>19</v>
      </c>
      <c r="E65" s="11" t="s">
        <v>20</v>
      </c>
    </row>
    <row r="66" spans="1:5" ht="28.5">
      <c r="A66" s="18">
        <v>1</v>
      </c>
      <c r="B66" s="13" t="s">
        <v>49</v>
      </c>
      <c r="C66" s="14" t="s">
        <v>24</v>
      </c>
      <c r="D66" s="13" t="s">
        <v>43</v>
      </c>
      <c r="E66" s="14">
        <v>1748.19</v>
      </c>
    </row>
    <row r="67" spans="1:5" ht="14.25">
      <c r="A67" s="18">
        <v>2</v>
      </c>
      <c r="B67" s="13"/>
      <c r="C67" s="14" t="s">
        <v>22</v>
      </c>
      <c r="D67" s="13"/>
      <c r="E67" s="14"/>
    </row>
    <row r="68" spans="1:5" ht="14.25">
      <c r="A68" s="18"/>
      <c r="B68" s="13"/>
      <c r="C68" s="14" t="s">
        <v>24</v>
      </c>
      <c r="D68" s="13"/>
      <c r="E68" s="14"/>
    </row>
    <row r="69" spans="1:5" ht="15">
      <c r="A69" s="15"/>
      <c r="B69" s="15" t="s">
        <v>34</v>
      </c>
      <c r="C69" s="15"/>
      <c r="D69" s="15"/>
      <c r="E69" s="15">
        <f>E66+E67+E68</f>
        <v>1748.19</v>
      </c>
    </row>
    <row r="70" spans="1:5" ht="15">
      <c r="A70" s="25"/>
      <c r="B70" s="25"/>
      <c r="C70" s="25"/>
      <c r="D70" s="25"/>
      <c r="E70" s="25"/>
    </row>
    <row r="71" spans="1:5" ht="18">
      <c r="A71" s="56" t="s">
        <v>70</v>
      </c>
      <c r="B71" s="56"/>
      <c r="C71" s="56"/>
      <c r="D71" s="56"/>
      <c r="E71" s="56"/>
    </row>
    <row r="72" spans="1:5" ht="15.75">
      <c r="A72" s="10" t="s">
        <v>1</v>
      </c>
      <c r="B72" s="11" t="s">
        <v>18</v>
      </c>
      <c r="C72" s="11" t="s">
        <v>2</v>
      </c>
      <c r="D72" s="11" t="s">
        <v>19</v>
      </c>
      <c r="E72" s="11" t="s">
        <v>20</v>
      </c>
    </row>
    <row r="73" spans="1:5" ht="70.5" customHeight="1">
      <c r="A73" s="18">
        <v>1</v>
      </c>
      <c r="B73" s="13" t="s">
        <v>71</v>
      </c>
      <c r="C73" s="14" t="s">
        <v>24</v>
      </c>
      <c r="D73" s="13" t="s">
        <v>72</v>
      </c>
      <c r="E73" s="14">
        <v>9109.58</v>
      </c>
    </row>
    <row r="74" spans="1:5" ht="14.25">
      <c r="A74" s="18">
        <v>2</v>
      </c>
      <c r="B74" s="13" t="s">
        <v>73</v>
      </c>
      <c r="C74" s="14" t="s">
        <v>24</v>
      </c>
      <c r="D74" s="13" t="s">
        <v>74</v>
      </c>
      <c r="E74" s="14">
        <v>8684.95</v>
      </c>
    </row>
    <row r="75" spans="1:5" ht="14.25">
      <c r="A75" s="18"/>
      <c r="B75" s="13"/>
      <c r="C75" s="14"/>
      <c r="D75" s="13"/>
      <c r="E75" s="14"/>
    </row>
    <row r="76" spans="1:5" ht="15">
      <c r="A76" s="15"/>
      <c r="B76" s="15" t="s">
        <v>34</v>
      </c>
      <c r="C76" s="15"/>
      <c r="D76" s="15"/>
      <c r="E76" s="15">
        <f>E73+E74</f>
        <v>17794.53</v>
      </c>
    </row>
    <row r="77" spans="1:5" ht="14.25">
      <c r="A77" s="26"/>
      <c r="B77" s="27"/>
      <c r="C77" s="28"/>
      <c r="D77" s="27"/>
      <c r="E77" s="28"/>
    </row>
    <row r="78" spans="1:5" ht="18">
      <c r="A78" s="57" t="s">
        <v>75</v>
      </c>
      <c r="B78" s="57"/>
      <c r="C78" s="57"/>
      <c r="D78" s="57"/>
      <c r="E78" s="57"/>
    </row>
    <row r="79" spans="1:5" ht="15.75">
      <c r="A79" s="10" t="s">
        <v>1</v>
      </c>
      <c r="B79" s="11" t="s">
        <v>18</v>
      </c>
      <c r="C79" s="11" t="s">
        <v>2</v>
      </c>
      <c r="D79" s="11" t="s">
        <v>19</v>
      </c>
      <c r="E79" s="11" t="s">
        <v>20</v>
      </c>
    </row>
    <row r="80" spans="1:5" ht="54.75" customHeight="1">
      <c r="A80" s="18">
        <v>1</v>
      </c>
      <c r="B80" s="13" t="s">
        <v>76</v>
      </c>
      <c r="C80" s="14" t="s">
        <v>24</v>
      </c>
      <c r="D80" s="13" t="s">
        <v>77</v>
      </c>
      <c r="E80" s="14">
        <v>5970.8</v>
      </c>
    </row>
    <row r="81" spans="1:5" ht="28.5">
      <c r="A81" s="18">
        <v>2</v>
      </c>
      <c r="B81" s="13" t="s">
        <v>78</v>
      </c>
      <c r="C81" s="14" t="s">
        <v>22</v>
      </c>
      <c r="D81" s="13" t="s">
        <v>79</v>
      </c>
      <c r="E81" s="14">
        <v>1957.1</v>
      </c>
    </row>
    <row r="82" spans="1:5" ht="14.25">
      <c r="A82" s="18">
        <v>3</v>
      </c>
      <c r="B82" s="13"/>
      <c r="C82" s="14" t="s">
        <v>22</v>
      </c>
      <c r="D82" s="13"/>
      <c r="E82" s="14"/>
    </row>
    <row r="83" spans="1:5" ht="14.25">
      <c r="A83" s="18">
        <v>4</v>
      </c>
      <c r="B83" s="13"/>
      <c r="C83" s="14" t="s">
        <v>24</v>
      </c>
      <c r="D83" s="13"/>
      <c r="E83" s="14"/>
    </row>
    <row r="84" spans="1:5" ht="14.25">
      <c r="A84" s="18">
        <v>5</v>
      </c>
      <c r="B84" s="13"/>
      <c r="C84" s="14" t="s">
        <v>22</v>
      </c>
      <c r="D84" s="13"/>
      <c r="E84" s="14"/>
    </row>
    <row r="85" spans="1:5" ht="14.25">
      <c r="A85" s="18">
        <v>6</v>
      </c>
      <c r="B85" s="13"/>
      <c r="C85" s="14" t="s">
        <v>22</v>
      </c>
      <c r="D85" s="13"/>
      <c r="E85" s="14"/>
    </row>
    <row r="86" spans="1:5" ht="15">
      <c r="A86" s="15"/>
      <c r="B86" s="15" t="s">
        <v>34</v>
      </c>
      <c r="C86" s="15"/>
      <c r="D86" s="15"/>
      <c r="E86" s="15">
        <f>E80+E81+E82+E83+E84+E85</f>
        <v>7927.9</v>
      </c>
    </row>
    <row r="87" spans="1:5" ht="18">
      <c r="A87" s="58"/>
      <c r="B87" s="58"/>
      <c r="C87" s="58"/>
      <c r="D87" s="58"/>
      <c r="E87" s="58"/>
    </row>
    <row r="88" spans="1:5" ht="18">
      <c r="A88" s="57" t="s">
        <v>80</v>
      </c>
      <c r="B88" s="57"/>
      <c r="C88" s="57"/>
      <c r="D88" s="57"/>
      <c r="E88" s="57"/>
    </row>
    <row r="89" spans="1:5" ht="15.75">
      <c r="A89" s="10" t="s">
        <v>1</v>
      </c>
      <c r="B89" s="11" t="s">
        <v>18</v>
      </c>
      <c r="C89" s="11" t="s">
        <v>2</v>
      </c>
      <c r="D89" s="11" t="s">
        <v>19</v>
      </c>
      <c r="E89" s="11" t="s">
        <v>20</v>
      </c>
    </row>
    <row r="90" spans="1:5" ht="39.75" customHeight="1">
      <c r="A90" s="18">
        <v>1</v>
      </c>
      <c r="B90" s="13" t="s">
        <v>21</v>
      </c>
      <c r="C90" s="14" t="s">
        <v>24</v>
      </c>
      <c r="D90" s="13" t="s">
        <v>81</v>
      </c>
      <c r="E90" s="14">
        <f>8278.4</f>
        <v>8278.4</v>
      </c>
    </row>
    <row r="91" spans="1:5" ht="42.75" customHeight="1">
      <c r="A91" s="18">
        <v>2</v>
      </c>
      <c r="B91" s="13" t="s">
        <v>21</v>
      </c>
      <c r="C91" s="14" t="s">
        <v>22</v>
      </c>
      <c r="D91" s="13" t="s">
        <v>82</v>
      </c>
      <c r="E91" s="14">
        <f>8663.2</f>
        <v>8663.2</v>
      </c>
    </row>
    <row r="92" spans="1:5" ht="21" customHeight="1">
      <c r="A92" s="18">
        <v>3</v>
      </c>
      <c r="B92" s="13" t="s">
        <v>55</v>
      </c>
      <c r="C92" s="14" t="s">
        <v>22</v>
      </c>
      <c r="D92" s="13" t="s">
        <v>83</v>
      </c>
      <c r="E92" s="14">
        <f>8534.68</f>
        <v>8534.68</v>
      </c>
    </row>
    <row r="93" spans="1:5" ht="15">
      <c r="A93" s="15"/>
      <c r="B93" s="15" t="s">
        <v>34</v>
      </c>
      <c r="C93" s="15"/>
      <c r="D93" s="15"/>
      <c r="E93" s="15">
        <f>E90+E91+E92</f>
        <v>25476.28</v>
      </c>
    </row>
    <row r="94" spans="1:5" s="17" customFormat="1" ht="15">
      <c r="A94" s="16"/>
      <c r="B94" s="16"/>
      <c r="C94" s="16"/>
      <c r="D94" s="16"/>
      <c r="E94" s="16"/>
    </row>
    <row r="95" spans="1:5" ht="18">
      <c r="A95" s="57" t="s">
        <v>84</v>
      </c>
      <c r="B95" s="57"/>
      <c r="C95" s="57"/>
      <c r="D95" s="57"/>
      <c r="E95" s="57"/>
    </row>
    <row r="96" spans="1:5" ht="15.75">
      <c r="A96" s="10" t="s">
        <v>1</v>
      </c>
      <c r="B96" s="11" t="s">
        <v>18</v>
      </c>
      <c r="C96" s="11" t="s">
        <v>2</v>
      </c>
      <c r="D96" s="11" t="s">
        <v>19</v>
      </c>
      <c r="E96" s="11" t="s">
        <v>20</v>
      </c>
    </row>
    <row r="97" spans="1:5" ht="42.75">
      <c r="A97" s="18">
        <v>1</v>
      </c>
      <c r="B97" s="13" t="s">
        <v>85</v>
      </c>
      <c r="C97" s="14" t="s">
        <v>22</v>
      </c>
      <c r="D97" s="13"/>
      <c r="E97" s="14">
        <v>96545.04</v>
      </c>
    </row>
    <row r="98" spans="1:5" ht="42.75">
      <c r="A98" s="18">
        <v>2</v>
      </c>
      <c r="B98" s="29" t="s">
        <v>86</v>
      </c>
      <c r="C98" s="14" t="s">
        <v>22</v>
      </c>
      <c r="D98" s="13" t="s">
        <v>47</v>
      </c>
      <c r="E98" s="14">
        <v>6187.63</v>
      </c>
    </row>
    <row r="99" spans="1:5" ht="28.5">
      <c r="A99" s="18">
        <v>3</v>
      </c>
      <c r="B99" s="13" t="s">
        <v>87</v>
      </c>
      <c r="C99" s="14" t="s">
        <v>22</v>
      </c>
      <c r="D99" s="13" t="s">
        <v>47</v>
      </c>
      <c r="E99" s="14">
        <v>2006.93</v>
      </c>
    </row>
    <row r="100" spans="1:5" ht="15">
      <c r="A100" s="15"/>
      <c r="B100" s="15" t="s">
        <v>34</v>
      </c>
      <c r="C100" s="15"/>
      <c r="D100" s="15"/>
      <c r="E100" s="15">
        <f>E97+E98+E99</f>
        <v>104739.59999999999</v>
      </c>
    </row>
    <row r="102" spans="1:5" ht="18">
      <c r="A102" s="30"/>
      <c r="B102" s="30" t="s">
        <v>88</v>
      </c>
      <c r="C102" s="30"/>
      <c r="D102" s="30"/>
      <c r="E102" s="31">
        <f>E9+E16+E24+E34+E46+E54+E62+E69+E76+E86+E93+E100</f>
        <v>392154.68</v>
      </c>
    </row>
  </sheetData>
  <sheetProtection selectLockedCells="1" selectUnlockedCells="1"/>
  <mergeCells count="13">
    <mergeCell ref="A95:E95"/>
    <mergeCell ref="A56:E56"/>
    <mergeCell ref="A64:E64"/>
    <mergeCell ref="A71:E71"/>
    <mergeCell ref="A78:E78"/>
    <mergeCell ref="A87:E87"/>
    <mergeCell ref="A88:E88"/>
    <mergeCell ref="A1:E1"/>
    <mergeCell ref="A11:E11"/>
    <mergeCell ref="A18:E18"/>
    <mergeCell ref="A26:E26"/>
    <mergeCell ref="A35:E35"/>
    <mergeCell ref="A48:E48"/>
  </mergeCells>
  <printOptions/>
  <pageMargins left="0.31527777777777777" right="0.19652777777777777" top="0.6194444444444445" bottom="0.6194444444444445" header="0.3541666666666667" footer="0.3541666666666667"/>
  <pageSetup horizontalDpi="300" verticalDpi="300" orientation="portrait" paperSize="9" scale="7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5"/>
  <sheetViews>
    <sheetView zoomScale="80" zoomScaleNormal="80" zoomScalePageLayoutView="0" workbookViewId="0" topLeftCell="A91">
      <selection activeCell="E109" sqref="E109"/>
    </sheetView>
  </sheetViews>
  <sheetFormatPr defaultColWidth="11.57421875" defaultRowHeight="12.75"/>
  <cols>
    <col min="1" max="1" width="7.421875" style="0" customWidth="1"/>
    <col min="2" max="2" width="41.421875" style="32" customWidth="1"/>
    <col min="3" max="3" width="29.57421875" style="0" customWidth="1"/>
    <col min="4" max="4" width="36.7109375" style="32" customWidth="1"/>
    <col min="5" max="5" width="15.00390625" style="0" customWidth="1"/>
  </cols>
  <sheetData>
    <row r="1" spans="1:5" ht="18">
      <c r="A1" s="56" t="s">
        <v>89</v>
      </c>
      <c r="B1" s="56"/>
      <c r="C1" s="56"/>
      <c r="D1" s="56"/>
      <c r="E1" s="56"/>
    </row>
    <row r="2" spans="1:5" ht="15.75">
      <c r="A2" s="10" t="s">
        <v>1</v>
      </c>
      <c r="B2" s="33" t="s">
        <v>18</v>
      </c>
      <c r="C2" s="11" t="s">
        <v>2</v>
      </c>
      <c r="D2" s="33" t="s">
        <v>19</v>
      </c>
      <c r="E2" s="11" t="s">
        <v>20</v>
      </c>
    </row>
    <row r="3" spans="1:5" ht="14.25">
      <c r="A3" s="12">
        <v>1</v>
      </c>
      <c r="B3" s="13" t="s">
        <v>90</v>
      </c>
      <c r="C3" s="14" t="s">
        <v>24</v>
      </c>
      <c r="D3" s="13"/>
      <c r="E3" s="14">
        <f>16774.8</f>
        <v>16774.8</v>
      </c>
    </row>
    <row r="4" spans="1:5" ht="14.25">
      <c r="A4" s="12">
        <v>2</v>
      </c>
      <c r="B4" s="13" t="s">
        <v>91</v>
      </c>
      <c r="C4" s="14" t="s">
        <v>24</v>
      </c>
      <c r="D4" s="13" t="s">
        <v>92</v>
      </c>
      <c r="E4" s="14">
        <f>1457.84</f>
        <v>1457.84</v>
      </c>
    </row>
    <row r="5" spans="1:5" ht="14.25">
      <c r="A5" s="12">
        <v>3</v>
      </c>
      <c r="B5" s="13" t="s">
        <v>93</v>
      </c>
      <c r="C5" s="14" t="s">
        <v>22</v>
      </c>
      <c r="D5" s="13"/>
      <c r="E5" s="14">
        <f>182.23</f>
        <v>182.23</v>
      </c>
    </row>
    <row r="6" spans="1:5" ht="14.25">
      <c r="A6" s="12">
        <v>4</v>
      </c>
      <c r="B6" s="13"/>
      <c r="C6" s="14"/>
      <c r="D6" s="34"/>
      <c r="E6" s="14"/>
    </row>
    <row r="7" spans="1:5" ht="14.25">
      <c r="A7" s="12">
        <v>5</v>
      </c>
      <c r="B7" s="13"/>
      <c r="C7" s="14"/>
      <c r="D7" s="34"/>
      <c r="E7" s="14"/>
    </row>
    <row r="8" spans="1:5" ht="15">
      <c r="A8" s="15"/>
      <c r="B8" s="35" t="s">
        <v>34</v>
      </c>
      <c r="C8" s="15"/>
      <c r="D8" s="35"/>
      <c r="E8" s="15">
        <f>E3+E4+E5+E6+E7</f>
        <v>18414.87</v>
      </c>
    </row>
    <row r="9" spans="1:5" ht="12.75">
      <c r="A9" s="8"/>
      <c r="B9" s="36"/>
      <c r="C9" s="8"/>
      <c r="D9" s="36"/>
      <c r="E9" s="8"/>
    </row>
    <row r="10" spans="1:5" ht="18">
      <c r="A10" s="56" t="s">
        <v>35</v>
      </c>
      <c r="B10" s="56"/>
      <c r="C10" s="56"/>
      <c r="D10" s="56"/>
      <c r="E10" s="56"/>
    </row>
    <row r="11" spans="1:5" ht="15.75">
      <c r="A11" s="10" t="s">
        <v>1</v>
      </c>
      <c r="B11" s="33" t="s">
        <v>18</v>
      </c>
      <c r="C11" s="11" t="s">
        <v>2</v>
      </c>
      <c r="D11" s="33" t="s">
        <v>19</v>
      </c>
      <c r="E11" s="11" t="s">
        <v>20</v>
      </c>
    </row>
    <row r="12" spans="1:5" ht="14.25">
      <c r="A12" s="18">
        <v>1</v>
      </c>
      <c r="B12" s="13" t="s">
        <v>93</v>
      </c>
      <c r="C12" s="14" t="s">
        <v>24</v>
      </c>
      <c r="D12" s="13"/>
      <c r="E12" s="14">
        <f>182.23</f>
        <v>182.23</v>
      </c>
    </row>
    <row r="13" spans="1:5" ht="14.25">
      <c r="A13" s="18"/>
      <c r="B13" s="13" t="s">
        <v>91</v>
      </c>
      <c r="C13" s="14" t="s">
        <v>24</v>
      </c>
      <c r="D13" s="13" t="s">
        <v>92</v>
      </c>
      <c r="E13" s="14">
        <f>1457.84</f>
        <v>1457.84</v>
      </c>
    </row>
    <row r="14" spans="1:5" ht="14.25">
      <c r="A14" s="18">
        <v>2</v>
      </c>
      <c r="B14" s="19"/>
      <c r="C14" s="13" t="s">
        <v>22</v>
      </c>
      <c r="D14" s="13"/>
      <c r="E14" s="13"/>
    </row>
    <row r="15" spans="1:5" ht="15">
      <c r="A15" s="15"/>
      <c r="B15" s="35" t="s">
        <v>34</v>
      </c>
      <c r="C15" s="15"/>
      <c r="D15" s="35"/>
      <c r="E15" s="15">
        <f>E12+E13+E14</f>
        <v>1640.07</v>
      </c>
    </row>
    <row r="16" spans="1:5" ht="12.75">
      <c r="A16" s="8"/>
      <c r="B16" s="36"/>
      <c r="C16" s="8"/>
      <c r="D16" s="36"/>
      <c r="E16" s="8"/>
    </row>
    <row r="17" spans="1:5" ht="18">
      <c r="A17" s="57" t="s">
        <v>37</v>
      </c>
      <c r="B17" s="57"/>
      <c r="C17" s="57"/>
      <c r="D17" s="57"/>
      <c r="E17" s="57"/>
    </row>
    <row r="18" spans="1:5" ht="15.75">
      <c r="A18" s="10" t="s">
        <v>1</v>
      </c>
      <c r="B18" s="33" t="s">
        <v>18</v>
      </c>
      <c r="C18" s="11" t="s">
        <v>2</v>
      </c>
      <c r="D18" s="33" t="s">
        <v>19</v>
      </c>
      <c r="E18" s="11" t="s">
        <v>20</v>
      </c>
    </row>
    <row r="19" spans="1:5" ht="28.5">
      <c r="A19" s="18">
        <v>1</v>
      </c>
      <c r="B19" s="13" t="s">
        <v>94</v>
      </c>
      <c r="C19" s="14" t="s">
        <v>24</v>
      </c>
      <c r="D19" s="13"/>
      <c r="E19" s="14">
        <f>2108.79</f>
        <v>2108.79</v>
      </c>
    </row>
    <row r="20" spans="1:5" ht="14.25">
      <c r="A20" s="18">
        <v>2</v>
      </c>
      <c r="B20" s="13" t="s">
        <v>93</v>
      </c>
      <c r="C20" s="14" t="s">
        <v>24</v>
      </c>
      <c r="D20" s="34"/>
      <c r="E20" s="14">
        <f>182.23</f>
        <v>182.23</v>
      </c>
    </row>
    <row r="21" spans="1:5" ht="14.25">
      <c r="A21" s="18">
        <v>3</v>
      </c>
      <c r="B21" s="13" t="s">
        <v>91</v>
      </c>
      <c r="C21" s="14" t="s">
        <v>24</v>
      </c>
      <c r="D21" s="13" t="s">
        <v>92</v>
      </c>
      <c r="E21" s="14">
        <f>1457.84</f>
        <v>1457.84</v>
      </c>
    </row>
    <row r="22" spans="1:5" ht="14.25">
      <c r="A22" s="18">
        <v>4</v>
      </c>
      <c r="B22" s="13"/>
      <c r="C22" s="14"/>
      <c r="D22" s="13"/>
      <c r="E22" s="14"/>
    </row>
    <row r="23" spans="1:5" ht="15">
      <c r="A23" s="15"/>
      <c r="B23" s="35" t="s">
        <v>34</v>
      </c>
      <c r="C23" s="15"/>
      <c r="D23" s="35"/>
      <c r="E23" s="15">
        <f>SUM(E19:E21)</f>
        <v>3748.8599999999997</v>
      </c>
    </row>
    <row r="24" spans="1:5" ht="12.75">
      <c r="A24" s="8"/>
      <c r="B24" s="36"/>
      <c r="C24" s="8"/>
      <c r="D24" s="36"/>
      <c r="E24" s="8"/>
    </row>
    <row r="25" spans="1:5" ht="18">
      <c r="A25" s="57" t="s">
        <v>95</v>
      </c>
      <c r="B25" s="57"/>
      <c r="C25" s="57"/>
      <c r="D25" s="57"/>
      <c r="E25" s="57"/>
    </row>
    <row r="26" spans="1:5" ht="15.75">
      <c r="A26" s="10" t="s">
        <v>1</v>
      </c>
      <c r="B26" s="33" t="s">
        <v>18</v>
      </c>
      <c r="C26" s="11" t="s">
        <v>2</v>
      </c>
      <c r="D26" s="33" t="s">
        <v>19</v>
      </c>
      <c r="E26" s="11" t="s">
        <v>20</v>
      </c>
    </row>
    <row r="27" spans="1:5" ht="14.25">
      <c r="A27" s="12">
        <v>1</v>
      </c>
      <c r="B27" s="13" t="s">
        <v>93</v>
      </c>
      <c r="C27" s="14" t="s">
        <v>24</v>
      </c>
      <c r="D27" s="13"/>
      <c r="E27" s="14">
        <f>182.23</f>
        <v>182.23</v>
      </c>
    </row>
    <row r="28" spans="1:5" ht="14.25">
      <c r="A28" s="12">
        <v>2</v>
      </c>
      <c r="B28" s="13" t="s">
        <v>91</v>
      </c>
      <c r="C28" s="14" t="s">
        <v>24</v>
      </c>
      <c r="D28" s="13" t="s">
        <v>92</v>
      </c>
      <c r="E28" s="14">
        <f>1457.84</f>
        <v>1457.84</v>
      </c>
    </row>
    <row r="29" spans="1:5" ht="28.5">
      <c r="A29" s="12">
        <v>3</v>
      </c>
      <c r="B29" s="13" t="s">
        <v>96</v>
      </c>
      <c r="C29" s="14" t="s">
        <v>24</v>
      </c>
      <c r="D29" s="13"/>
      <c r="E29" s="14">
        <v>1277.62</v>
      </c>
    </row>
    <row r="30" spans="1:5" ht="28.5">
      <c r="A30" s="12">
        <v>4</v>
      </c>
      <c r="B30" s="13" t="s">
        <v>97</v>
      </c>
      <c r="C30" s="14" t="s">
        <v>22</v>
      </c>
      <c r="D30" s="13"/>
      <c r="E30" s="14">
        <v>1458.79</v>
      </c>
    </row>
    <row r="31" spans="1:5" ht="28.5">
      <c r="A31" s="12">
        <v>5</v>
      </c>
      <c r="B31" s="13" t="s">
        <v>98</v>
      </c>
      <c r="C31" s="14" t="s">
        <v>24</v>
      </c>
      <c r="D31" s="13" t="s">
        <v>43</v>
      </c>
      <c r="E31" s="14">
        <v>431.84</v>
      </c>
    </row>
    <row r="32" spans="1:5" ht="14.25">
      <c r="A32" s="12">
        <v>6</v>
      </c>
      <c r="B32" s="13"/>
      <c r="C32" s="14"/>
      <c r="D32" s="13"/>
      <c r="E32" s="14"/>
    </row>
    <row r="33" spans="1:5" ht="14.25">
      <c r="A33" s="12">
        <v>7</v>
      </c>
      <c r="B33" s="13"/>
      <c r="C33" s="14" t="s">
        <v>24</v>
      </c>
      <c r="D33" s="13"/>
      <c r="E33" s="14"/>
    </row>
    <row r="34" spans="1:5" ht="15">
      <c r="A34" s="15"/>
      <c r="B34" s="35" t="s">
        <v>34</v>
      </c>
      <c r="C34" s="15"/>
      <c r="D34" s="35"/>
      <c r="E34" s="15">
        <f>E27+E28+E29+E30+E31+E33+E32</f>
        <v>4808.32</v>
      </c>
    </row>
    <row r="35" spans="1:5" ht="12.75">
      <c r="A35" s="8"/>
      <c r="B35" s="36"/>
      <c r="C35" s="8"/>
      <c r="D35" s="36"/>
      <c r="E35" s="8"/>
    </row>
    <row r="36" spans="1:5" ht="18">
      <c r="A36" s="57" t="s">
        <v>99</v>
      </c>
      <c r="B36" s="57"/>
      <c r="C36" s="57"/>
      <c r="D36" s="57"/>
      <c r="E36" s="57"/>
    </row>
    <row r="37" spans="1:5" ht="15.75">
      <c r="A37" s="10" t="s">
        <v>1</v>
      </c>
      <c r="B37" s="33" t="s">
        <v>18</v>
      </c>
      <c r="C37" s="11" t="s">
        <v>2</v>
      </c>
      <c r="D37" s="33" t="s">
        <v>19</v>
      </c>
      <c r="E37" s="11" t="s">
        <v>20</v>
      </c>
    </row>
    <row r="38" spans="1:5" ht="14.25">
      <c r="A38" s="18">
        <v>1</v>
      </c>
      <c r="B38" s="13" t="s">
        <v>93</v>
      </c>
      <c r="C38" s="14" t="s">
        <v>24</v>
      </c>
      <c r="D38" s="13"/>
      <c r="E38" s="14">
        <f>182.23</f>
        <v>182.23</v>
      </c>
    </row>
    <row r="39" spans="1:5" ht="14.25">
      <c r="A39" s="18">
        <v>2</v>
      </c>
      <c r="B39" s="13" t="s">
        <v>91</v>
      </c>
      <c r="C39" s="14" t="s">
        <v>24</v>
      </c>
      <c r="D39" s="13" t="s">
        <v>92</v>
      </c>
      <c r="E39" s="14">
        <f>1457.84</f>
        <v>1457.84</v>
      </c>
    </row>
    <row r="40" spans="1:5" ht="28.5">
      <c r="A40" s="18">
        <v>3</v>
      </c>
      <c r="B40" s="22" t="s">
        <v>100</v>
      </c>
      <c r="C40" s="14" t="s">
        <v>24</v>
      </c>
      <c r="D40" s="13"/>
      <c r="E40" s="14">
        <v>4058.4</v>
      </c>
    </row>
    <row r="41" spans="1:5" ht="14.25">
      <c r="A41" s="18">
        <v>4</v>
      </c>
      <c r="B41" s="22" t="s">
        <v>101</v>
      </c>
      <c r="C41" s="14" t="s">
        <v>22</v>
      </c>
      <c r="D41" s="13"/>
      <c r="E41" s="14">
        <v>1686.92</v>
      </c>
    </row>
    <row r="42" spans="1:5" ht="36" customHeight="1">
      <c r="A42" s="18">
        <v>5</v>
      </c>
      <c r="B42" s="34" t="s">
        <v>102</v>
      </c>
      <c r="C42" s="14" t="s">
        <v>24</v>
      </c>
      <c r="D42" s="13" t="s">
        <v>103</v>
      </c>
      <c r="E42" s="14">
        <v>609.98</v>
      </c>
    </row>
    <row r="43" spans="1:5" ht="15">
      <c r="A43" s="15"/>
      <c r="B43" s="35" t="s">
        <v>34</v>
      </c>
      <c r="C43" s="15"/>
      <c r="D43" s="35"/>
      <c r="E43" s="15">
        <f>E38+E39+E40+E41+E42</f>
        <v>7995.370000000001</v>
      </c>
    </row>
    <row r="44" spans="1:5" ht="12.75">
      <c r="A44" s="8"/>
      <c r="B44" s="36"/>
      <c r="C44" s="8"/>
      <c r="D44" s="36"/>
      <c r="E44" s="8"/>
    </row>
    <row r="45" spans="1:5" ht="18">
      <c r="A45" s="57" t="s">
        <v>104</v>
      </c>
      <c r="B45" s="57"/>
      <c r="C45" s="57"/>
      <c r="D45" s="57"/>
      <c r="E45" s="57"/>
    </row>
    <row r="46" spans="1:5" ht="15.75">
      <c r="A46" s="10" t="s">
        <v>1</v>
      </c>
      <c r="B46" s="33" t="s">
        <v>18</v>
      </c>
      <c r="C46" s="11" t="s">
        <v>2</v>
      </c>
      <c r="D46" s="33" t="s">
        <v>19</v>
      </c>
      <c r="E46" s="11" t="s">
        <v>20</v>
      </c>
    </row>
    <row r="47" spans="1:5" ht="14.25">
      <c r="A47" s="12">
        <v>1</v>
      </c>
      <c r="B47" s="13" t="s">
        <v>93</v>
      </c>
      <c r="C47" s="14" t="s">
        <v>24</v>
      </c>
      <c r="D47" s="13"/>
      <c r="E47" s="14">
        <f>182.23</f>
        <v>182.23</v>
      </c>
    </row>
    <row r="48" spans="1:5" ht="14.25">
      <c r="A48" s="12">
        <v>2</v>
      </c>
      <c r="B48" s="13" t="s">
        <v>91</v>
      </c>
      <c r="C48" s="14" t="s">
        <v>24</v>
      </c>
      <c r="D48" s="13" t="s">
        <v>92</v>
      </c>
      <c r="E48" s="14">
        <f>1457.84</f>
        <v>1457.84</v>
      </c>
    </row>
    <row r="49" spans="1:5" ht="14.25">
      <c r="A49" s="12">
        <v>3</v>
      </c>
      <c r="B49" s="23" t="s">
        <v>105</v>
      </c>
      <c r="C49" s="24" t="s">
        <v>22</v>
      </c>
      <c r="D49" s="23"/>
      <c r="E49" s="24">
        <f>5883.01</f>
        <v>5883.01</v>
      </c>
    </row>
    <row r="50" spans="1:5" ht="42.75">
      <c r="A50" s="12">
        <v>4</v>
      </c>
      <c r="B50" s="13" t="s">
        <v>106</v>
      </c>
      <c r="C50" s="14" t="s">
        <v>24</v>
      </c>
      <c r="D50" s="13"/>
      <c r="E50" s="14">
        <f>4068.75</f>
        <v>4068.75</v>
      </c>
    </row>
    <row r="51" spans="1:5" ht="14.25">
      <c r="A51" s="12"/>
      <c r="B51" s="13"/>
      <c r="C51" s="14" t="s">
        <v>24</v>
      </c>
      <c r="D51" s="13"/>
      <c r="E51" s="14"/>
    </row>
    <row r="52" spans="1:5" ht="14.25">
      <c r="A52" s="12"/>
      <c r="B52" s="13"/>
      <c r="C52" s="14" t="s">
        <v>24</v>
      </c>
      <c r="D52" s="13"/>
      <c r="E52" s="14"/>
    </row>
    <row r="53" spans="1:5" ht="15">
      <c r="A53" s="15"/>
      <c r="B53" s="35" t="s">
        <v>34</v>
      </c>
      <c r="C53" s="15"/>
      <c r="D53" s="35"/>
      <c r="E53" s="15">
        <f>E47+E48+E49+E50+E51+E52</f>
        <v>11591.83</v>
      </c>
    </row>
    <row r="54" spans="1:5" ht="12.75">
      <c r="A54" s="8"/>
      <c r="B54" s="36"/>
      <c r="C54" s="8"/>
      <c r="D54" s="36"/>
      <c r="E54" s="8"/>
    </row>
    <row r="55" spans="1:5" ht="18">
      <c r="A55" s="56" t="s">
        <v>68</v>
      </c>
      <c r="B55" s="56"/>
      <c r="C55" s="56"/>
      <c r="D55" s="56"/>
      <c r="E55" s="56"/>
    </row>
    <row r="56" spans="1:5" ht="15.75">
      <c r="A56" s="10" t="s">
        <v>1</v>
      </c>
      <c r="B56" s="33" t="s">
        <v>18</v>
      </c>
      <c r="C56" s="11" t="s">
        <v>2</v>
      </c>
      <c r="D56" s="33" t="s">
        <v>19</v>
      </c>
      <c r="E56" s="11" t="s">
        <v>20</v>
      </c>
    </row>
    <row r="57" spans="1:5" ht="28.5">
      <c r="A57" s="12">
        <v>1</v>
      </c>
      <c r="B57" s="13" t="s">
        <v>107</v>
      </c>
      <c r="C57" s="14" t="s">
        <v>24</v>
      </c>
      <c r="D57" s="13" t="s">
        <v>108</v>
      </c>
      <c r="E57" s="14">
        <f>2826.08</f>
        <v>2826.08</v>
      </c>
    </row>
    <row r="58" spans="1:5" ht="14.25">
      <c r="A58" s="12">
        <v>2</v>
      </c>
      <c r="B58" s="13" t="s">
        <v>91</v>
      </c>
      <c r="C58" s="14" t="s">
        <v>24</v>
      </c>
      <c r="D58" s="13" t="s">
        <v>92</v>
      </c>
      <c r="E58" s="14">
        <v>1457.84</v>
      </c>
    </row>
    <row r="59" spans="1:5" ht="14.25">
      <c r="A59" s="12">
        <v>3</v>
      </c>
      <c r="B59" s="13" t="s">
        <v>93</v>
      </c>
      <c r="C59" s="14" t="s">
        <v>24</v>
      </c>
      <c r="D59" s="13"/>
      <c r="E59" s="14">
        <f>182.23</f>
        <v>182.23</v>
      </c>
    </row>
    <row r="60" spans="1:5" ht="28.5">
      <c r="A60" s="12">
        <v>4</v>
      </c>
      <c r="B60" s="13" t="s">
        <v>100</v>
      </c>
      <c r="C60" s="14" t="s">
        <v>22</v>
      </c>
      <c r="D60" s="13"/>
      <c r="E60" s="14">
        <f>4058.4</f>
        <v>4058.4</v>
      </c>
    </row>
    <row r="61" spans="1:5" ht="14.25">
      <c r="A61" s="12">
        <v>5</v>
      </c>
      <c r="B61" s="13" t="s">
        <v>109</v>
      </c>
      <c r="C61" s="14" t="s">
        <v>22</v>
      </c>
      <c r="D61" s="13" t="s">
        <v>33</v>
      </c>
      <c r="E61" s="14">
        <v>1025.4</v>
      </c>
    </row>
    <row r="62" spans="1:5" ht="35.25" customHeight="1">
      <c r="A62" s="12">
        <v>6</v>
      </c>
      <c r="B62" s="13" t="s">
        <v>110</v>
      </c>
      <c r="C62" s="14" t="s">
        <v>22</v>
      </c>
      <c r="D62" s="13" t="s">
        <v>33</v>
      </c>
      <c r="E62" s="14">
        <v>706.2</v>
      </c>
    </row>
    <row r="63" spans="1:5" ht="15">
      <c r="A63" s="15"/>
      <c r="B63" s="35" t="s">
        <v>34</v>
      </c>
      <c r="C63" s="15"/>
      <c r="D63" s="35"/>
      <c r="E63" s="15">
        <f>SUM(E57:E62)</f>
        <v>10256.15</v>
      </c>
    </row>
    <row r="64" spans="1:5" ht="12.75">
      <c r="A64" s="8"/>
      <c r="B64" s="36"/>
      <c r="C64" s="8"/>
      <c r="D64" s="36"/>
      <c r="E64" s="8"/>
    </row>
    <row r="65" spans="1:5" ht="18">
      <c r="A65" s="56" t="s">
        <v>69</v>
      </c>
      <c r="B65" s="56"/>
      <c r="C65" s="56"/>
      <c r="D65" s="56"/>
      <c r="E65" s="56"/>
    </row>
    <row r="66" spans="1:5" ht="15.75">
      <c r="A66" s="10" t="s">
        <v>1</v>
      </c>
      <c r="B66" s="33" t="s">
        <v>18</v>
      </c>
      <c r="C66" s="11" t="s">
        <v>2</v>
      </c>
      <c r="D66" s="33" t="s">
        <v>19</v>
      </c>
      <c r="E66" s="11" t="s">
        <v>20</v>
      </c>
    </row>
    <row r="67" spans="1:5" ht="29.25">
      <c r="A67" s="37">
        <v>1</v>
      </c>
      <c r="B67" s="13" t="s">
        <v>111</v>
      </c>
      <c r="C67" s="14" t="s">
        <v>24</v>
      </c>
      <c r="D67" s="13"/>
      <c r="E67" s="14">
        <v>3062.1</v>
      </c>
    </row>
    <row r="68" spans="1:5" ht="28.5">
      <c r="A68" s="18">
        <v>2</v>
      </c>
      <c r="B68" s="34" t="s">
        <v>112</v>
      </c>
      <c r="C68" s="14" t="s">
        <v>24</v>
      </c>
      <c r="D68" s="13" t="s">
        <v>113</v>
      </c>
      <c r="E68" s="14">
        <v>700.73</v>
      </c>
    </row>
    <row r="69" spans="1:5" ht="14.25">
      <c r="A69" s="18">
        <v>3</v>
      </c>
      <c r="B69" s="13" t="s">
        <v>114</v>
      </c>
      <c r="C69" s="14" t="s">
        <v>22</v>
      </c>
      <c r="D69" s="13" t="s">
        <v>43</v>
      </c>
      <c r="E69" s="14">
        <v>316.13</v>
      </c>
    </row>
    <row r="70" spans="1:5" ht="28.5">
      <c r="A70" s="18">
        <v>4</v>
      </c>
      <c r="B70" s="34" t="s">
        <v>112</v>
      </c>
      <c r="C70" s="14" t="s">
        <v>22</v>
      </c>
      <c r="D70" s="13" t="s">
        <v>115</v>
      </c>
      <c r="E70" s="14">
        <v>338.78</v>
      </c>
    </row>
    <row r="71" spans="1:5" ht="28.5">
      <c r="A71" s="18">
        <v>5</v>
      </c>
      <c r="B71" s="34" t="s">
        <v>100</v>
      </c>
      <c r="C71" s="14" t="s">
        <v>22</v>
      </c>
      <c r="D71" s="13"/>
      <c r="E71" s="14">
        <v>4058.4</v>
      </c>
    </row>
    <row r="72" spans="1:5" ht="14.25">
      <c r="A72" s="18">
        <v>6</v>
      </c>
      <c r="B72" s="34" t="s">
        <v>116</v>
      </c>
      <c r="C72" s="14" t="s">
        <v>22</v>
      </c>
      <c r="D72" s="13"/>
      <c r="E72" s="14">
        <v>3211.34</v>
      </c>
    </row>
    <row r="73" spans="1:5" ht="14.25">
      <c r="A73" s="18">
        <v>7</v>
      </c>
      <c r="B73" s="13" t="s">
        <v>91</v>
      </c>
      <c r="C73" s="14" t="s">
        <v>22</v>
      </c>
      <c r="D73" s="13" t="s">
        <v>92</v>
      </c>
      <c r="E73" s="14">
        <v>1457.84</v>
      </c>
    </row>
    <row r="74" spans="1:5" ht="14.25">
      <c r="A74" s="18">
        <v>8</v>
      </c>
      <c r="B74" s="13" t="s">
        <v>93</v>
      </c>
      <c r="C74" s="14" t="s">
        <v>22</v>
      </c>
      <c r="D74" s="13"/>
      <c r="E74" s="14">
        <f>182.23</f>
        <v>182.23</v>
      </c>
    </row>
    <row r="75" spans="1:5" ht="15">
      <c r="A75" s="15"/>
      <c r="B75" s="35" t="s">
        <v>34</v>
      </c>
      <c r="C75" s="15"/>
      <c r="D75" s="35"/>
      <c r="E75" s="15">
        <f>SUM(E67:E74)</f>
        <v>13327.55</v>
      </c>
    </row>
    <row r="76" spans="1:5" ht="15">
      <c r="A76" s="25"/>
      <c r="B76" s="38"/>
      <c r="C76" s="25"/>
      <c r="D76" s="38"/>
      <c r="E76" s="25"/>
    </row>
    <row r="77" spans="1:5" ht="18">
      <c r="A77" s="56" t="s">
        <v>70</v>
      </c>
      <c r="B77" s="56"/>
      <c r="C77" s="56"/>
      <c r="D77" s="56"/>
      <c r="E77" s="56"/>
    </row>
    <row r="78" spans="1:5" ht="15.75">
      <c r="A78" s="10" t="s">
        <v>1</v>
      </c>
      <c r="B78" s="33" t="s">
        <v>18</v>
      </c>
      <c r="C78" s="11" t="s">
        <v>2</v>
      </c>
      <c r="D78" s="33" t="s">
        <v>19</v>
      </c>
      <c r="E78" s="11" t="s">
        <v>20</v>
      </c>
    </row>
    <row r="79" spans="1:5" ht="14.25">
      <c r="A79" s="18">
        <v>1</v>
      </c>
      <c r="B79" s="13" t="s">
        <v>91</v>
      </c>
      <c r="C79" s="14" t="s">
        <v>24</v>
      </c>
      <c r="D79" s="13" t="s">
        <v>92</v>
      </c>
      <c r="E79" s="14">
        <v>1457.84</v>
      </c>
    </row>
    <row r="80" spans="1:5" ht="14.25">
      <c r="A80" s="18">
        <v>2</v>
      </c>
      <c r="B80" s="13" t="s">
        <v>93</v>
      </c>
      <c r="C80" s="14" t="s">
        <v>24</v>
      </c>
      <c r="D80" s="13"/>
      <c r="E80" s="14">
        <f>182.23</f>
        <v>182.23</v>
      </c>
    </row>
    <row r="81" spans="1:5" ht="14.25">
      <c r="A81" s="18">
        <v>3</v>
      </c>
      <c r="B81" s="13" t="s">
        <v>117</v>
      </c>
      <c r="C81" s="14" t="s">
        <v>22</v>
      </c>
      <c r="D81" s="13" t="s">
        <v>118</v>
      </c>
      <c r="E81" s="14">
        <v>696.72</v>
      </c>
    </row>
    <row r="82" spans="1:5" ht="14.25">
      <c r="A82" s="18">
        <v>4</v>
      </c>
      <c r="B82" s="34"/>
      <c r="C82" s="14"/>
      <c r="D82" s="13"/>
      <c r="E82" s="14"/>
    </row>
    <row r="83" spans="1:5" ht="15">
      <c r="A83" s="15"/>
      <c r="B83" s="35" t="s">
        <v>34</v>
      </c>
      <c r="C83" s="15"/>
      <c r="D83" s="35"/>
      <c r="E83" s="15">
        <f>E79+E80+E81+E82</f>
        <v>2336.79</v>
      </c>
    </row>
    <row r="84" spans="1:5" s="17" customFormat="1" ht="15">
      <c r="A84" s="16"/>
      <c r="B84" s="39"/>
      <c r="C84" s="16"/>
      <c r="D84" s="39"/>
      <c r="E84" s="16"/>
    </row>
    <row r="85" spans="1:5" ht="18">
      <c r="A85" s="56" t="s">
        <v>75</v>
      </c>
      <c r="B85" s="56"/>
      <c r="C85" s="56"/>
      <c r="D85" s="56"/>
      <c r="E85" s="56"/>
    </row>
    <row r="86" spans="1:5" ht="15.75">
      <c r="A86" s="10" t="s">
        <v>1</v>
      </c>
      <c r="B86" s="33" t="s">
        <v>18</v>
      </c>
      <c r="C86" s="11" t="s">
        <v>2</v>
      </c>
      <c r="D86" s="33" t="s">
        <v>19</v>
      </c>
      <c r="E86" s="11" t="s">
        <v>20</v>
      </c>
    </row>
    <row r="87" spans="1:5" ht="14.25">
      <c r="A87" s="18">
        <v>1</v>
      </c>
      <c r="B87" s="13" t="s">
        <v>91</v>
      </c>
      <c r="C87" s="14" t="s">
        <v>24</v>
      </c>
      <c r="D87" s="13" t="s">
        <v>92</v>
      </c>
      <c r="E87" s="14">
        <v>1457.84</v>
      </c>
    </row>
    <row r="88" spans="1:5" ht="14.25">
      <c r="A88" s="18">
        <v>2</v>
      </c>
      <c r="B88" s="13" t="s">
        <v>93</v>
      </c>
      <c r="C88" s="14" t="s">
        <v>24</v>
      </c>
      <c r="D88" s="19"/>
      <c r="E88" s="14">
        <f>182.23</f>
        <v>182.23</v>
      </c>
    </row>
    <row r="89" spans="1:5" ht="42.75">
      <c r="A89" s="18">
        <v>3</v>
      </c>
      <c r="B89" s="13" t="s">
        <v>119</v>
      </c>
      <c r="C89" s="14" t="s">
        <v>24</v>
      </c>
      <c r="D89" s="13" t="s">
        <v>120</v>
      </c>
      <c r="E89" s="14">
        <v>759.15</v>
      </c>
    </row>
    <row r="90" spans="1:5" ht="14.25">
      <c r="A90" s="18">
        <v>4</v>
      </c>
      <c r="B90" s="13"/>
      <c r="C90" s="14" t="s">
        <v>24</v>
      </c>
      <c r="D90" s="13"/>
      <c r="E90" s="14"/>
    </row>
    <row r="91" spans="1:5" ht="14.25">
      <c r="A91" s="18">
        <v>5</v>
      </c>
      <c r="B91" s="13"/>
      <c r="C91" s="14"/>
      <c r="D91" s="13"/>
      <c r="E91" s="14"/>
    </row>
    <row r="92" spans="1:5" ht="14.25">
      <c r="A92" s="18">
        <v>6</v>
      </c>
      <c r="B92" s="13"/>
      <c r="C92" s="14"/>
      <c r="D92" s="13"/>
      <c r="E92" s="14"/>
    </row>
    <row r="93" spans="1:5" ht="15">
      <c r="A93" s="15"/>
      <c r="B93" s="35" t="s">
        <v>34</v>
      </c>
      <c r="C93" s="15"/>
      <c r="D93" s="35"/>
      <c r="E93" s="15">
        <f>SUM(E86:E92)</f>
        <v>2399.22</v>
      </c>
    </row>
    <row r="94" spans="1:5" ht="15">
      <c r="A94" s="40"/>
      <c r="B94" s="41"/>
      <c r="C94" s="40"/>
      <c r="D94" s="41"/>
      <c r="E94" s="40"/>
    </row>
    <row r="95" spans="1:5" ht="18">
      <c r="A95" s="56" t="s">
        <v>80</v>
      </c>
      <c r="B95" s="56"/>
      <c r="C95" s="56"/>
      <c r="D95" s="56"/>
      <c r="E95" s="56"/>
    </row>
    <row r="96" spans="1:5" ht="15.75">
      <c r="A96" s="10" t="s">
        <v>1</v>
      </c>
      <c r="B96" s="33" t="s">
        <v>18</v>
      </c>
      <c r="C96" s="11" t="s">
        <v>2</v>
      </c>
      <c r="D96" s="33" t="s">
        <v>19</v>
      </c>
      <c r="E96" s="11" t="s">
        <v>20</v>
      </c>
    </row>
    <row r="97" spans="1:5" ht="14.25">
      <c r="A97" s="18">
        <v>1</v>
      </c>
      <c r="B97" s="13" t="s">
        <v>91</v>
      </c>
      <c r="C97" s="14" t="s">
        <v>24</v>
      </c>
      <c r="D97" s="13" t="s">
        <v>92</v>
      </c>
      <c r="E97" s="14">
        <v>1457.84</v>
      </c>
    </row>
    <row r="98" spans="1:5" ht="14.25">
      <c r="A98" s="18">
        <v>2</v>
      </c>
      <c r="B98" s="13" t="s">
        <v>93</v>
      </c>
      <c r="C98" s="14" t="s">
        <v>22</v>
      </c>
      <c r="D98" s="13"/>
      <c r="E98" s="14">
        <f>182.23</f>
        <v>182.23</v>
      </c>
    </row>
    <row r="99" spans="1:5" ht="39" customHeight="1">
      <c r="A99" s="18">
        <v>3</v>
      </c>
      <c r="B99" s="42" t="s">
        <v>121</v>
      </c>
      <c r="C99" s="14" t="s">
        <v>22</v>
      </c>
      <c r="D99" s="13" t="s">
        <v>122</v>
      </c>
      <c r="E99" s="14">
        <v>260.57</v>
      </c>
    </row>
    <row r="100" spans="1:5" ht="28.5">
      <c r="A100" s="18">
        <v>4</v>
      </c>
      <c r="B100" s="43" t="s">
        <v>123</v>
      </c>
      <c r="C100" s="18" t="s">
        <v>22</v>
      </c>
      <c r="D100" s="43"/>
      <c r="E100" s="18">
        <f>9356.21</f>
        <v>9356.21</v>
      </c>
    </row>
    <row r="101" spans="1:5" ht="14.25">
      <c r="A101" s="18"/>
      <c r="B101" s="43"/>
      <c r="C101" s="18"/>
      <c r="D101" s="43"/>
      <c r="E101" s="18"/>
    </row>
    <row r="102" spans="1:5" ht="14.25">
      <c r="A102" s="18"/>
      <c r="B102" s="43"/>
      <c r="C102" s="18"/>
      <c r="D102" s="43"/>
      <c r="E102" s="18"/>
    </row>
    <row r="103" spans="1:5" ht="14.25">
      <c r="A103" s="18"/>
      <c r="B103" s="43"/>
      <c r="C103" s="18"/>
      <c r="D103" s="43"/>
      <c r="E103" s="18"/>
    </row>
    <row r="104" spans="1:5" ht="15">
      <c r="A104" s="15"/>
      <c r="B104" s="35" t="s">
        <v>34</v>
      </c>
      <c r="C104" s="15"/>
      <c r="D104" s="35"/>
      <c r="E104" s="15">
        <f>E97+E98+E99+E100+E101+E102+E103</f>
        <v>11256.849999999999</v>
      </c>
    </row>
    <row r="105" spans="1:5" ht="15">
      <c r="A105" s="40"/>
      <c r="B105" s="41"/>
      <c r="C105" s="40"/>
      <c r="D105" s="41"/>
      <c r="E105" s="40"/>
    </row>
    <row r="106" spans="1:5" ht="18">
      <c r="A106" s="57" t="s">
        <v>84</v>
      </c>
      <c r="B106" s="57"/>
      <c r="C106" s="57"/>
      <c r="D106" s="57"/>
      <c r="E106" s="57"/>
    </row>
    <row r="107" spans="1:5" ht="15.75">
      <c r="A107" s="10" t="s">
        <v>1</v>
      </c>
      <c r="B107" s="33" t="s">
        <v>18</v>
      </c>
      <c r="C107" s="11" t="s">
        <v>2</v>
      </c>
      <c r="D107" s="33" t="s">
        <v>19</v>
      </c>
      <c r="E107" s="11" t="s">
        <v>20</v>
      </c>
    </row>
    <row r="108" spans="1:5" ht="14.25">
      <c r="A108" s="18">
        <v>2</v>
      </c>
      <c r="B108" s="13" t="s">
        <v>91</v>
      </c>
      <c r="C108" s="14" t="s">
        <v>24</v>
      </c>
      <c r="D108" s="13" t="s">
        <v>92</v>
      </c>
      <c r="E108" s="14">
        <v>1457.84</v>
      </c>
    </row>
    <row r="109" spans="1:5" ht="14.25">
      <c r="A109" s="18">
        <v>3</v>
      </c>
      <c r="B109" s="13" t="s">
        <v>93</v>
      </c>
      <c r="C109" s="14" t="s">
        <v>24</v>
      </c>
      <c r="D109" s="13"/>
      <c r="E109" s="14">
        <f>182.23</f>
        <v>182.23</v>
      </c>
    </row>
    <row r="110" spans="1:5" ht="14.25">
      <c r="A110" s="18">
        <v>4</v>
      </c>
      <c r="B110" s="13"/>
      <c r="C110" s="14" t="s">
        <v>24</v>
      </c>
      <c r="D110" s="13"/>
      <c r="E110" s="14"/>
    </row>
    <row r="111" spans="1:5" ht="14.25">
      <c r="A111" s="18">
        <v>5</v>
      </c>
      <c r="B111" s="13"/>
      <c r="C111" s="14" t="s">
        <v>24</v>
      </c>
      <c r="D111" s="13"/>
      <c r="E111" s="14"/>
    </row>
    <row r="112" spans="1:5" ht="14.25">
      <c r="A112" s="18">
        <v>6</v>
      </c>
      <c r="B112" s="13"/>
      <c r="C112" s="14" t="s">
        <v>24</v>
      </c>
      <c r="D112" s="13"/>
      <c r="E112" s="14"/>
    </row>
    <row r="113" spans="1:5" ht="15">
      <c r="A113" s="15"/>
      <c r="B113" s="35" t="s">
        <v>34</v>
      </c>
      <c r="C113" s="15"/>
      <c r="D113" s="35"/>
      <c r="E113" s="15">
        <f>SUM(E108:E112)</f>
        <v>1640.07</v>
      </c>
    </row>
    <row r="114" spans="1:5" ht="15">
      <c r="A114" s="40"/>
      <c r="B114" s="41"/>
      <c r="C114" s="40"/>
      <c r="D114" s="41"/>
      <c r="E114" s="40"/>
    </row>
    <row r="115" spans="1:5" ht="15">
      <c r="A115" s="30"/>
      <c r="B115" s="44" t="s">
        <v>88</v>
      </c>
      <c r="C115" s="30"/>
      <c r="D115" s="44"/>
      <c r="E115" s="30">
        <f>E8+E15+E23+E34+E43+E53+E63+E75+E83+E93+E104+E113</f>
        <v>89415.95000000001</v>
      </c>
    </row>
  </sheetData>
  <sheetProtection selectLockedCells="1" selectUnlockedCells="1"/>
  <mergeCells count="12">
    <mergeCell ref="A55:E55"/>
    <mergeCell ref="A65:E65"/>
    <mergeCell ref="A77:E77"/>
    <mergeCell ref="A85:E85"/>
    <mergeCell ref="A95:E95"/>
    <mergeCell ref="A106:E106"/>
    <mergeCell ref="A1:E1"/>
    <mergeCell ref="A10:E10"/>
    <mergeCell ref="A17:E17"/>
    <mergeCell ref="A25:E25"/>
    <mergeCell ref="A36:E36"/>
    <mergeCell ref="A45:E45"/>
  </mergeCells>
  <printOptions/>
  <pageMargins left="0.19652777777777777" right="0.19652777777777777" top="0.6194444444444445" bottom="0.6194444444444445" header="0.3541666666666667" footer="0.3541666666666667"/>
  <pageSetup horizontalDpi="300" verticalDpi="300" orientation="portrait" paperSize="9" scale="66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C20"/>
  <sheetViews>
    <sheetView zoomScale="80" zoomScaleNormal="80" zoomScalePageLayoutView="0" workbookViewId="0" topLeftCell="A1">
      <selection activeCell="C23" sqref="C23"/>
    </sheetView>
  </sheetViews>
  <sheetFormatPr defaultColWidth="11.57421875" defaultRowHeight="12.75"/>
  <cols>
    <col min="1" max="1" width="11.57421875" style="0" customWidth="1"/>
    <col min="2" max="2" width="34.8515625" style="0" customWidth="1"/>
    <col min="3" max="3" width="24.7109375" style="0" customWidth="1"/>
  </cols>
  <sheetData>
    <row r="4" spans="1:3" ht="15.75">
      <c r="A4" s="45" t="s">
        <v>1</v>
      </c>
      <c r="B4" s="45" t="s">
        <v>124</v>
      </c>
      <c r="C4" s="45" t="s">
        <v>125</v>
      </c>
    </row>
    <row r="5" spans="1:3" ht="14.25">
      <c r="A5" s="18"/>
      <c r="B5" s="18"/>
      <c r="C5" s="18"/>
    </row>
    <row r="6" spans="1:3" ht="14.25">
      <c r="A6" s="18">
        <v>1</v>
      </c>
      <c r="B6" s="18"/>
      <c r="C6" s="18"/>
    </row>
    <row r="7" spans="1:3" ht="14.25">
      <c r="A7" s="18">
        <v>2</v>
      </c>
      <c r="B7" s="19"/>
      <c r="C7" s="18"/>
    </row>
    <row r="8" spans="1:3" ht="14.25">
      <c r="A8" s="18">
        <v>3</v>
      </c>
      <c r="B8" s="19"/>
      <c r="C8" s="18"/>
    </row>
    <row r="9" spans="1:3" ht="14.25">
      <c r="A9" s="18">
        <v>4</v>
      </c>
      <c r="B9" s="19"/>
      <c r="C9" s="18"/>
    </row>
    <row r="10" spans="1:3" ht="14.25">
      <c r="A10" s="18">
        <v>5</v>
      </c>
      <c r="B10" s="19"/>
      <c r="C10" s="18"/>
    </row>
    <row r="11" spans="1:3" ht="14.25">
      <c r="A11" s="18"/>
      <c r="B11" s="19"/>
      <c r="C11" s="18"/>
    </row>
    <row r="12" spans="1:3" ht="14.25">
      <c r="A12" s="18"/>
      <c r="B12" s="19"/>
      <c r="C12" s="18"/>
    </row>
    <row r="13" spans="1:3" ht="14.25">
      <c r="A13" s="46"/>
      <c r="B13" s="47" t="s">
        <v>88</v>
      </c>
      <c r="C13" s="46">
        <f>C6+C7+C8+C9+C10</f>
        <v>0</v>
      </c>
    </row>
    <row r="14" spans="1:3" ht="14.25">
      <c r="A14" s="48"/>
      <c r="B14" s="49"/>
      <c r="C14" s="48"/>
    </row>
    <row r="15" spans="1:3" ht="14.25">
      <c r="A15" s="48"/>
      <c r="B15" s="49"/>
      <c r="C15" s="48"/>
    </row>
    <row r="16" spans="1:3" ht="14.25">
      <c r="A16" s="48"/>
      <c r="B16" s="49"/>
      <c r="C16" s="48"/>
    </row>
    <row r="17" spans="1:3" ht="14.25">
      <c r="A17" s="48"/>
      <c r="B17" s="49"/>
      <c r="C17" s="48"/>
    </row>
    <row r="18" spans="1:3" ht="14.25">
      <c r="A18" s="48"/>
      <c r="B18" s="49"/>
      <c r="C18" s="48"/>
    </row>
    <row r="19" spans="1:3" ht="14.25">
      <c r="A19" s="48"/>
      <c r="B19" s="49"/>
      <c r="C19" s="48"/>
    </row>
    <row r="20" spans="1:3" ht="14.25">
      <c r="A20" s="48"/>
      <c r="B20" s="48"/>
      <c r="C20" s="4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2020-03-10T13:57:05Z</dcterms:modified>
  <cp:category/>
  <cp:version/>
  <cp:contentType/>
  <cp:contentStatus/>
</cp:coreProperties>
</file>